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JETS\Les Jardins de la Yamaska\Pré-analyse\"/>
    </mc:Choice>
  </mc:AlternateContent>
  <xr:revisionPtr revIDLastSave="0" documentId="13_ncr:1_{880D8793-86AF-4FBA-8841-0DB8662E8FF5}" xr6:coauthVersionLast="47" xr6:coauthVersionMax="47" xr10:uidLastSave="{00000000-0000-0000-0000-000000000000}"/>
  <bookViews>
    <workbookView xWindow="-28920" yWindow="1710" windowWidth="29040" windowHeight="15720" xr2:uid="{A32FCCC5-CCE7-466A-B63D-3A7A2BD590DF}"/>
  </bookViews>
  <sheets>
    <sheet name="2025-11-2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D29" i="2"/>
  <c r="F29" i="2"/>
  <c r="G29" i="2"/>
  <c r="H29" i="2"/>
  <c r="I29" i="2"/>
  <c r="J29" i="2"/>
  <c r="K29" i="2"/>
  <c r="L29" i="2"/>
  <c r="M29" i="2"/>
  <c r="N29" i="2"/>
  <c r="O29" i="2"/>
  <c r="I19" i="2"/>
  <c r="D24" i="2"/>
  <c r="E24" i="2"/>
  <c r="F24" i="2"/>
  <c r="G24" i="2"/>
  <c r="H24" i="2"/>
  <c r="I24" i="2"/>
  <c r="J24" i="2"/>
  <c r="K24" i="2"/>
  <c r="L24" i="2"/>
  <c r="M24" i="2"/>
  <c r="N24" i="2"/>
  <c r="O24" i="2"/>
  <c r="D25" i="2"/>
  <c r="E25" i="2"/>
  <c r="F25" i="2"/>
  <c r="G25" i="2"/>
  <c r="H25" i="2"/>
  <c r="I25" i="2"/>
  <c r="J25" i="2"/>
  <c r="K25" i="2"/>
  <c r="L25" i="2"/>
  <c r="M25" i="2"/>
  <c r="N25" i="2"/>
  <c r="O25" i="2"/>
  <c r="D26" i="2"/>
  <c r="E26" i="2"/>
  <c r="F26" i="2"/>
  <c r="G26" i="2"/>
  <c r="H26" i="2"/>
  <c r="I26" i="2"/>
  <c r="J26" i="2"/>
  <c r="K26" i="2"/>
  <c r="L26" i="2"/>
  <c r="M26" i="2"/>
  <c r="N26" i="2"/>
  <c r="O26" i="2"/>
  <c r="D27" i="2"/>
  <c r="E27" i="2"/>
  <c r="F27" i="2"/>
  <c r="G27" i="2"/>
  <c r="H27" i="2"/>
  <c r="I27" i="2"/>
  <c r="J27" i="2"/>
  <c r="K27" i="2"/>
  <c r="L27" i="2"/>
  <c r="M27" i="2"/>
  <c r="N27" i="2"/>
  <c r="O27" i="2"/>
  <c r="D28" i="2"/>
  <c r="E28" i="2"/>
  <c r="F28" i="2"/>
  <c r="G28" i="2"/>
  <c r="H28" i="2"/>
  <c r="I28" i="2"/>
  <c r="J28" i="2"/>
  <c r="K28" i="2"/>
  <c r="L28" i="2"/>
  <c r="M28" i="2"/>
  <c r="N28" i="2"/>
  <c r="O28" i="2"/>
  <c r="D30" i="2"/>
  <c r="E30" i="2"/>
  <c r="F30" i="2"/>
  <c r="G30" i="2"/>
  <c r="H30" i="2"/>
  <c r="I30" i="2"/>
  <c r="J30" i="2"/>
  <c r="K30" i="2"/>
  <c r="L30" i="2"/>
  <c r="M30" i="2"/>
  <c r="N30" i="2"/>
  <c r="O30" i="2"/>
  <c r="P29" i="2" l="1"/>
  <c r="F23" i="2"/>
  <c r="G23" i="2"/>
  <c r="H23" i="2"/>
  <c r="I23" i="2"/>
  <c r="J23" i="2"/>
  <c r="K23" i="2"/>
  <c r="L23" i="2"/>
  <c r="M23" i="2"/>
  <c r="N23" i="2"/>
  <c r="O23" i="2"/>
  <c r="E23" i="2"/>
  <c r="D23" i="2"/>
  <c r="F44" i="2" l="1"/>
  <c r="G44" i="2"/>
  <c r="H44" i="2"/>
  <c r="I44" i="2"/>
  <c r="J44" i="2"/>
  <c r="K44" i="2"/>
  <c r="L44" i="2"/>
  <c r="M44" i="2"/>
  <c r="N44" i="2"/>
  <c r="O44" i="2"/>
  <c r="E44" i="2"/>
  <c r="D44" i="2"/>
  <c r="P24" i="2" l="1"/>
  <c r="D19" i="2"/>
  <c r="E19" i="2"/>
  <c r="H19" i="2"/>
  <c r="G19" i="2"/>
  <c r="F19" i="2"/>
  <c r="C19" i="2"/>
  <c r="P27" i="2" l="1"/>
  <c r="P28" i="2"/>
  <c r="P25" i="2"/>
  <c r="P26" i="2"/>
  <c r="P30" i="2"/>
</calcChain>
</file>

<file path=xl/sharedStrings.xml><?xml version="1.0" encoding="utf-8"?>
<sst xmlns="http://schemas.openxmlformats.org/spreadsheetml/2006/main" count="68" uniqueCount="29">
  <si>
    <t xml:space="preserve">Économies </t>
  </si>
  <si>
    <t>Moyenne</t>
  </si>
  <si>
    <t xml:space="preserve">Actuel </t>
  </si>
  <si>
    <t>Finance</t>
  </si>
  <si>
    <t>Année</t>
  </si>
  <si>
    <t xml:space="preserve">Stockage </t>
  </si>
  <si>
    <t>100 kW | 233 kWh</t>
  </si>
  <si>
    <t>250 kW | 466 kWh</t>
  </si>
  <si>
    <t>375 kW | 699 kWh</t>
  </si>
  <si>
    <t>1000 kW | 2,5 MWh</t>
  </si>
  <si>
    <t>PD hivernale</t>
  </si>
  <si>
    <t>PRIsa</t>
  </si>
  <si>
    <t>Actuel</t>
  </si>
  <si>
    <t>Coût de projet</t>
  </si>
  <si>
    <t>Crédit Fédéral</t>
  </si>
  <si>
    <t>Résiduel</t>
  </si>
  <si>
    <t>Pointes</t>
  </si>
  <si>
    <t>Diminution de la pointe</t>
  </si>
  <si>
    <t>Fus</t>
  </si>
  <si>
    <t>Prix élect,</t>
  </si>
  <si>
    <t>PRIaa (avec inflation)</t>
  </si>
  <si>
    <t xml:space="preserve">4 % d'inflation </t>
  </si>
  <si>
    <t>GDP sur mesure</t>
  </si>
  <si>
    <t>Écoleader</t>
  </si>
  <si>
    <t>500 kW | 932 kWh</t>
  </si>
  <si>
    <t xml:space="preserve"> Avec 0 kW  de délestage avec le synapse</t>
  </si>
  <si>
    <t>Solutions Efficaces</t>
  </si>
  <si>
    <t>600 kW | 1,54 MWh</t>
  </si>
  <si>
    <t>1000 kW | 4,6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</si>
</sst>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)\ &quot;$&quot;_ ;_ * \(#,##0.00\)\ &quot;$&quot;_ ;_ * &quot;-&quot;??_)\ &quot;$&quot;_ ;_ @_ "/>
    <numFmt numFmtId="165" formatCode="_ * #,##0.00_)_ ;_ * \(#,##0.00\)_ ;_ * &quot;-&quot;??_)_ ;_ @_ "/>
    <numFmt numFmtId="166" formatCode="_ * #,##0_)\ &quot;$&quot;_ ;_ * \(#,##0\)\ &quot;$&quot;_ ;_ * &quot;-&quot;??_)\ &quot;$&quot;_ ;_ @_ "/>
    <numFmt numFmtId="167" formatCode="0.00&quot; kW&quot;\ "/>
    <numFmt numFmtId="168" formatCode="0&quot; kW&quot;\ "/>
    <numFmt numFmtId="169" formatCode="#,##0.0000&quot; $/kWh&quot;"/>
    <numFmt numFmtId="170" formatCode="#,##0&quot; kW&quot;"/>
    <numFmt numFmtId="171" formatCode="#,##0.00&quot; an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ck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double">
        <color auto="1"/>
      </right>
      <top style="hair">
        <color auto="1"/>
      </top>
      <bottom style="thick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/>
      <top style="thick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double">
        <color indexed="64"/>
      </right>
      <top style="hair">
        <color auto="1"/>
      </top>
      <bottom style="double">
        <color auto="1"/>
      </bottom>
      <diagonal/>
    </border>
    <border>
      <left style="thick">
        <color indexed="64"/>
      </left>
      <right style="double">
        <color indexed="64"/>
      </right>
      <top/>
      <bottom style="hair">
        <color auto="1"/>
      </bottom>
      <diagonal/>
    </border>
    <border>
      <left style="thick">
        <color auto="1"/>
      </left>
      <right style="double">
        <color auto="1"/>
      </right>
      <top style="hair">
        <color auto="1"/>
      </top>
      <bottom/>
      <diagonal/>
    </border>
    <border>
      <left/>
      <right style="hair">
        <color auto="1"/>
      </right>
      <top style="thick">
        <color auto="1"/>
      </top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double">
        <color auto="1"/>
      </left>
      <right style="thick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166" fontId="0" fillId="4" borderId="0" xfId="2" applyNumberFormat="1" applyFont="1" applyFill="1" applyBorder="1"/>
    <xf numFmtId="0" fontId="0" fillId="4" borderId="0" xfId="0" applyFill="1"/>
    <xf numFmtId="168" fontId="0" fillId="4" borderId="0" xfId="0" applyNumberFormat="1" applyFill="1"/>
    <xf numFmtId="167" fontId="0" fillId="4" borderId="0" xfId="0" applyNumberFormat="1" applyFill="1"/>
    <xf numFmtId="9" fontId="0" fillId="4" borderId="0" xfId="3" applyFont="1" applyFill="1"/>
    <xf numFmtId="0" fontId="2" fillId="4" borderId="0" xfId="0" applyFont="1" applyFill="1" applyAlignment="1">
      <alignment horizontal="center"/>
    </xf>
    <xf numFmtId="169" fontId="0" fillId="4" borderId="0" xfId="2" applyNumberFormat="1" applyFont="1" applyFill="1" applyBorder="1"/>
    <xf numFmtId="166" fontId="0" fillId="4" borderId="4" xfId="2" applyNumberFormat="1" applyFont="1" applyFill="1" applyBorder="1" applyAlignment="1">
      <alignment horizontal="center"/>
    </xf>
    <xf numFmtId="9" fontId="0" fillId="4" borderId="4" xfId="3" applyFont="1" applyFill="1" applyBorder="1"/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165" fontId="2" fillId="4" borderId="20" xfId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170" fontId="0" fillId="0" borderId="3" xfId="0" applyNumberFormat="1" applyBorder="1" applyAlignment="1">
      <alignment horizontal="center" vertical="center"/>
    </xf>
    <xf numFmtId="170" fontId="0" fillId="4" borderId="3" xfId="0" applyNumberFormat="1" applyFill="1" applyBorder="1" applyAlignment="1">
      <alignment horizontal="center" vertical="center"/>
    </xf>
    <xf numFmtId="170" fontId="0" fillId="4" borderId="17" xfId="0" applyNumberFormat="1" applyFill="1" applyBorder="1" applyAlignment="1">
      <alignment horizontal="center" vertical="center"/>
    </xf>
    <xf numFmtId="170" fontId="0" fillId="0" borderId="16" xfId="0" applyNumberForma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1" fontId="0" fillId="0" borderId="13" xfId="0" applyNumberFormat="1" applyBorder="1" applyAlignment="1">
      <alignment horizontal="center" vertical="center"/>
    </xf>
    <xf numFmtId="171" fontId="0" fillId="4" borderId="13" xfId="0" applyNumberFormat="1" applyFill="1" applyBorder="1" applyAlignment="1">
      <alignment horizontal="center" vertical="center"/>
    </xf>
    <xf numFmtId="171" fontId="0" fillId="4" borderId="15" xfId="0" applyNumberForma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169" fontId="0" fillId="0" borderId="24" xfId="0" applyNumberFormat="1" applyBorder="1" applyAlignment="1">
      <alignment horizontal="center" vertical="center"/>
    </xf>
    <xf numFmtId="169" fontId="0" fillId="0" borderId="6" xfId="0" applyNumberFormat="1" applyBorder="1" applyAlignment="1">
      <alignment horizontal="center" vertical="center"/>
    </xf>
    <xf numFmtId="169" fontId="0" fillId="4" borderId="6" xfId="0" applyNumberFormat="1" applyFill="1" applyBorder="1" applyAlignment="1">
      <alignment horizontal="center" vertical="center"/>
    </xf>
    <xf numFmtId="169" fontId="0" fillId="4" borderId="25" xfId="0" applyNumberForma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1" fontId="0" fillId="0" borderId="28" xfId="0" applyNumberFormat="1" applyBorder="1" applyAlignment="1">
      <alignment horizontal="center" vertical="center"/>
    </xf>
    <xf numFmtId="171" fontId="0" fillId="4" borderId="28" xfId="0" applyNumberFormat="1" applyFill="1" applyBorder="1" applyAlignment="1">
      <alignment horizontal="center" vertical="center"/>
    </xf>
    <xf numFmtId="171" fontId="0" fillId="4" borderId="29" xfId="0" applyNumberFormat="1" applyFill="1" applyBorder="1" applyAlignment="1">
      <alignment horizontal="center" vertical="center"/>
    </xf>
    <xf numFmtId="166" fontId="0" fillId="4" borderId="2" xfId="2" applyNumberFormat="1" applyFont="1" applyFill="1" applyBorder="1" applyAlignment="1">
      <alignment horizontal="center"/>
    </xf>
    <xf numFmtId="166" fontId="0" fillId="4" borderId="33" xfId="2" applyNumberFormat="1" applyFont="1" applyFill="1" applyBorder="1" applyAlignment="1">
      <alignment horizontal="center"/>
    </xf>
    <xf numFmtId="166" fontId="0" fillId="4" borderId="13" xfId="2" applyNumberFormat="1" applyFont="1" applyFill="1" applyBorder="1" applyAlignment="1">
      <alignment horizontal="center"/>
    </xf>
    <xf numFmtId="166" fontId="1" fillId="4" borderId="2" xfId="2" applyNumberFormat="1" applyFont="1" applyFill="1" applyBorder="1" applyAlignment="1">
      <alignment horizontal="center" vertical="center"/>
    </xf>
    <xf numFmtId="166" fontId="1" fillId="4" borderId="33" xfId="2" applyNumberFormat="1" applyFont="1" applyFill="1" applyBorder="1" applyAlignment="1">
      <alignment horizontal="center" vertical="center"/>
    </xf>
    <xf numFmtId="166" fontId="1" fillId="4" borderId="4" xfId="2" applyNumberFormat="1" applyFont="1" applyFill="1" applyBorder="1" applyAlignment="1">
      <alignment horizontal="center" vertical="center"/>
    </xf>
    <xf numFmtId="166" fontId="1" fillId="4" borderId="13" xfId="2" applyNumberFormat="1" applyFont="1" applyFill="1" applyBorder="1" applyAlignment="1">
      <alignment horizontal="center" vertical="center"/>
    </xf>
    <xf numFmtId="166" fontId="1" fillId="4" borderId="35" xfId="2" applyNumberFormat="1" applyFont="1" applyFill="1" applyBorder="1" applyAlignment="1">
      <alignment horizontal="center" vertical="center"/>
    </xf>
    <xf numFmtId="166" fontId="1" fillId="4" borderId="36" xfId="2" applyNumberFormat="1" applyFont="1" applyFill="1" applyBorder="1" applyAlignment="1">
      <alignment horizontal="center" vertical="center"/>
    </xf>
    <xf numFmtId="166" fontId="5" fillId="4" borderId="38" xfId="2" applyNumberFormat="1" applyFont="1" applyFill="1" applyBorder="1" applyAlignment="1">
      <alignment horizontal="center" vertical="center"/>
    </xf>
    <xf numFmtId="166" fontId="5" fillId="4" borderId="39" xfId="2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170" fontId="2" fillId="2" borderId="9" xfId="0" applyNumberFormat="1" applyFont="1" applyFill="1" applyBorder="1" applyAlignment="1">
      <alignment horizontal="center" vertical="center"/>
    </xf>
    <xf numFmtId="170" fontId="2" fillId="2" borderId="10" xfId="0" applyNumberFormat="1" applyFont="1" applyFill="1" applyBorder="1" applyAlignment="1">
      <alignment horizontal="center" vertical="center"/>
    </xf>
    <xf numFmtId="0" fontId="0" fillId="4" borderId="40" xfId="0" applyFill="1" applyBorder="1"/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166" fontId="0" fillId="4" borderId="35" xfId="2" applyNumberFormat="1" applyFont="1" applyFill="1" applyBorder="1" applyAlignment="1">
      <alignment horizontal="center"/>
    </xf>
    <xf numFmtId="166" fontId="0" fillId="4" borderId="36" xfId="2" applyNumberFormat="1" applyFont="1" applyFill="1" applyBorder="1" applyAlignment="1">
      <alignment horizontal="center"/>
    </xf>
    <xf numFmtId="9" fontId="0" fillId="4" borderId="14" xfId="3" applyFont="1" applyFill="1" applyBorder="1"/>
    <xf numFmtId="9" fontId="0" fillId="4" borderId="13" xfId="3" applyFont="1" applyFill="1" applyBorder="1"/>
    <xf numFmtId="9" fontId="0" fillId="4" borderId="15" xfId="3" applyFont="1" applyFill="1" applyBorder="1"/>
    <xf numFmtId="9" fontId="0" fillId="4" borderId="11" xfId="3" applyFont="1" applyFill="1" applyBorder="1"/>
    <xf numFmtId="9" fontId="0" fillId="4" borderId="12" xfId="3" applyFont="1" applyFill="1" applyBorder="1"/>
    <xf numFmtId="9" fontId="0" fillId="4" borderId="16" xfId="3" applyFont="1" applyFill="1" applyBorder="1"/>
    <xf numFmtId="9" fontId="0" fillId="4" borderId="3" xfId="3" applyFont="1" applyFill="1" applyBorder="1"/>
    <xf numFmtId="9" fontId="0" fillId="4" borderId="17" xfId="3" applyFont="1" applyFill="1" applyBorder="1"/>
    <xf numFmtId="0" fontId="3" fillId="3" borderId="4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170" fontId="2" fillId="2" borderId="20" xfId="0" applyNumberFormat="1" applyFont="1" applyFill="1" applyBorder="1" applyAlignment="1">
      <alignment horizontal="center" vertical="center"/>
    </xf>
    <xf numFmtId="170" fontId="2" fillId="2" borderId="21" xfId="0" applyNumberFormat="1" applyFont="1" applyFill="1" applyBorder="1" applyAlignment="1">
      <alignment horizontal="center" vertical="center"/>
    </xf>
    <xf numFmtId="170" fontId="2" fillId="2" borderId="42" xfId="0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170" fontId="0" fillId="4" borderId="16" xfId="3" applyNumberFormat="1" applyFont="1" applyFill="1" applyBorder="1"/>
    <xf numFmtId="170" fontId="0" fillId="4" borderId="11" xfId="3" applyNumberFormat="1" applyFont="1" applyFill="1" applyBorder="1"/>
    <xf numFmtId="170" fontId="0" fillId="4" borderId="3" xfId="3" applyNumberFormat="1" applyFont="1" applyFill="1" applyBorder="1"/>
    <xf numFmtId="170" fontId="0" fillId="4" borderId="4" xfId="3" applyNumberFormat="1" applyFont="1" applyFill="1" applyBorder="1"/>
    <xf numFmtId="170" fontId="0" fillId="4" borderId="17" xfId="3" applyNumberFormat="1" applyFont="1" applyFill="1" applyBorder="1"/>
    <xf numFmtId="170" fontId="0" fillId="4" borderId="14" xfId="3" applyNumberFormat="1" applyFont="1" applyFill="1" applyBorder="1"/>
    <xf numFmtId="170" fontId="0" fillId="4" borderId="24" xfId="3" applyNumberFormat="1" applyFont="1" applyFill="1" applyBorder="1"/>
    <xf numFmtId="170" fontId="0" fillId="4" borderId="6" xfId="3" applyNumberFormat="1" applyFont="1" applyFill="1" applyBorder="1"/>
    <xf numFmtId="170" fontId="0" fillId="4" borderId="25" xfId="3" applyNumberFormat="1" applyFont="1" applyFill="1" applyBorder="1"/>
    <xf numFmtId="14" fontId="4" fillId="3" borderId="48" xfId="0" applyNumberFormat="1" applyFont="1" applyFill="1" applyBorder="1" applyAlignment="1">
      <alignment horizontal="center"/>
    </xf>
    <xf numFmtId="166" fontId="5" fillId="4" borderId="38" xfId="0" applyNumberFormat="1" applyFont="1" applyFill="1" applyBorder="1" applyAlignment="1">
      <alignment horizontal="center"/>
    </xf>
    <xf numFmtId="166" fontId="5" fillId="4" borderId="39" xfId="0" applyNumberFormat="1" applyFont="1" applyFill="1" applyBorder="1" applyAlignment="1">
      <alignment horizontal="center"/>
    </xf>
    <xf numFmtId="170" fontId="5" fillId="4" borderId="49" xfId="0" applyNumberFormat="1" applyFont="1" applyFill="1" applyBorder="1" applyAlignment="1">
      <alignment horizontal="center" vertical="center"/>
    </xf>
    <xf numFmtId="170" fontId="5" fillId="4" borderId="46" xfId="0" applyNumberFormat="1" applyFont="1" applyFill="1" applyBorder="1" applyAlignment="1">
      <alignment horizontal="center" vertical="center"/>
    </xf>
    <xf numFmtId="170" fontId="5" fillId="4" borderId="47" xfId="0" applyNumberFormat="1" applyFont="1" applyFill="1" applyBorder="1" applyAlignment="1">
      <alignment horizontal="center" vertical="center"/>
    </xf>
    <xf numFmtId="9" fontId="5" fillId="4" borderId="49" xfId="3" applyFont="1" applyFill="1" applyBorder="1" applyAlignment="1">
      <alignment horizontal="center" vertical="center"/>
    </xf>
    <xf numFmtId="17" fontId="6" fillId="3" borderId="44" xfId="0" applyNumberFormat="1" applyFont="1" applyFill="1" applyBorder="1" applyAlignment="1">
      <alignment horizontal="center"/>
    </xf>
    <xf numFmtId="17" fontId="6" fillId="3" borderId="8" xfId="0" applyNumberFormat="1" applyFont="1" applyFill="1" applyBorder="1" applyAlignment="1">
      <alignment horizontal="center"/>
    </xf>
    <xf numFmtId="170" fontId="0" fillId="4" borderId="1" xfId="3" applyNumberFormat="1" applyFont="1" applyFill="1" applyBorder="1"/>
    <xf numFmtId="170" fontId="0" fillId="4" borderId="50" xfId="3" applyNumberFormat="1" applyFont="1" applyFill="1" applyBorder="1"/>
    <xf numFmtId="170" fontId="0" fillId="4" borderId="2" xfId="3" applyNumberFormat="1" applyFont="1" applyFill="1" applyBorder="1"/>
    <xf numFmtId="170" fontId="0" fillId="4" borderId="51" xfId="3" applyNumberFormat="1" applyFont="1" applyFill="1" applyBorder="1"/>
    <xf numFmtId="170" fontId="0" fillId="4" borderId="52" xfId="3" applyNumberFormat="1" applyFont="1" applyFill="1" applyBorder="1"/>
    <xf numFmtId="170" fontId="0" fillId="4" borderId="53" xfId="3" applyNumberFormat="1" applyFont="1" applyFill="1" applyBorder="1"/>
    <xf numFmtId="170" fontId="0" fillId="4" borderId="54" xfId="3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170" fontId="0" fillId="4" borderId="5" xfId="0" applyNumberFormat="1" applyFill="1" applyBorder="1" applyAlignment="1">
      <alignment horizontal="center" vertical="center"/>
    </xf>
    <xf numFmtId="169" fontId="0" fillId="4" borderId="51" xfId="0" applyNumberFormat="1" applyFill="1" applyBorder="1" applyAlignment="1">
      <alignment horizontal="center" vertical="center"/>
    </xf>
    <xf numFmtId="171" fontId="0" fillId="4" borderId="55" xfId="0" applyNumberFormat="1" applyFill="1" applyBorder="1" applyAlignment="1">
      <alignment horizontal="center" vertical="center"/>
    </xf>
    <xf numFmtId="171" fontId="0" fillId="4" borderId="3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166" fontId="5" fillId="4" borderId="0" xfId="0" applyNumberFormat="1" applyFont="1" applyFill="1" applyAlignment="1">
      <alignment horizontal="center"/>
    </xf>
    <xf numFmtId="170" fontId="2" fillId="2" borderId="43" xfId="0" applyNumberFormat="1" applyFont="1" applyFill="1" applyBorder="1" applyAlignment="1">
      <alignment horizontal="center" vertical="center"/>
    </xf>
    <xf numFmtId="170" fontId="0" fillId="4" borderId="35" xfId="3" applyNumberFormat="1" applyFont="1" applyFill="1" applyBorder="1"/>
    <xf numFmtId="170" fontId="0" fillId="4" borderId="5" xfId="3" applyNumberFormat="1" applyFont="1" applyFill="1" applyBorder="1"/>
    <xf numFmtId="9" fontId="0" fillId="4" borderId="35" xfId="3" applyFont="1" applyFill="1" applyBorder="1"/>
    <xf numFmtId="9" fontId="0" fillId="4" borderId="5" xfId="3" applyFont="1" applyFill="1" applyBorder="1"/>
    <xf numFmtId="9" fontId="0" fillId="4" borderId="36" xfId="3" applyFont="1" applyFill="1" applyBorder="1"/>
    <xf numFmtId="170" fontId="0" fillId="4" borderId="31" xfId="3" applyNumberFormat="1" applyFont="1" applyFill="1" applyBorder="1"/>
    <xf numFmtId="0" fontId="0" fillId="4" borderId="59" xfId="0" applyFill="1" applyBorder="1"/>
    <xf numFmtId="0" fontId="3" fillId="3" borderId="56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3" fillId="3" borderId="58" xfId="0" applyFont="1" applyFill="1" applyBorder="1" applyAlignment="1">
      <alignment horizontal="center"/>
    </xf>
    <xf numFmtId="9" fontId="5" fillId="4" borderId="47" xfId="3" applyFont="1" applyFill="1" applyBorder="1" applyAlignment="1">
      <alignment horizontal="center" vertical="center"/>
    </xf>
    <xf numFmtId="166" fontId="0" fillId="4" borderId="0" xfId="0" applyNumberFormat="1" applyFill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12</xdr:col>
      <xdr:colOff>553119</xdr:colOff>
      <xdr:row>109</xdr:row>
      <xdr:rowOff>34928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69A640-73FA-FC3B-8D0D-BFA1B6F05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198679"/>
          <a:ext cx="15717191" cy="9587142"/>
        </a:xfrm>
        <a:prstGeom prst="rect">
          <a:avLst/>
        </a:prstGeom>
      </xdr:spPr>
    </xdr:pic>
    <xdr:clientData/>
  </xdr:twoCellAnchor>
  <xdr:twoCellAnchor editAs="oneCell">
    <xdr:from>
      <xdr:col>12</xdr:col>
      <xdr:colOff>1021383</xdr:colOff>
      <xdr:row>55</xdr:row>
      <xdr:rowOff>21227</xdr:rowOff>
    </xdr:from>
    <xdr:to>
      <xdr:col>25</xdr:col>
      <xdr:colOff>31839</xdr:colOff>
      <xdr:row>109</xdr:row>
      <xdr:rowOff>54428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CF27C6-78BA-4727-648C-7988CBAC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79740" y="11219906"/>
          <a:ext cx="15747242" cy="958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AA1A8-85C1-4A57-BFD1-AF9E5C257F4D}">
  <dimension ref="B1:AB53"/>
  <sheetViews>
    <sheetView tabSelected="1" topLeftCell="C61" zoomScale="70" zoomScaleNormal="70" workbookViewId="0">
      <selection activeCell="R26" sqref="R26"/>
    </sheetView>
  </sheetViews>
  <sheetFormatPr baseColWidth="10" defaultColWidth="11.44140625" defaultRowHeight="14.4" x14ac:dyDescent="0.3"/>
  <cols>
    <col min="1" max="1" width="2.44140625" style="2" customWidth="1"/>
    <col min="2" max="2" width="15.109375" style="2" customWidth="1"/>
    <col min="3" max="3" width="22.21875" style="2" bestFit="1" customWidth="1"/>
    <col min="4" max="5" width="17.6640625" style="2" bestFit="1" customWidth="1"/>
    <col min="6" max="6" width="21.109375" style="2" bestFit="1" customWidth="1"/>
    <col min="7" max="7" width="21.77734375" style="2" bestFit="1" customWidth="1"/>
    <col min="8" max="9" width="22.21875" style="2" bestFit="1" customWidth="1"/>
    <col min="10" max="10" width="18.44140625" style="2" bestFit="1" customWidth="1"/>
    <col min="11" max="11" width="16.88671875" style="2" customWidth="1"/>
    <col min="12" max="12" width="23.21875" style="2" bestFit="1" customWidth="1"/>
    <col min="13" max="13" width="20.77734375" style="2" bestFit="1" customWidth="1"/>
    <col min="14" max="14" width="24.77734375" style="2" bestFit="1" customWidth="1"/>
    <col min="15" max="15" width="24.77734375" style="2" customWidth="1"/>
    <col min="16" max="16" width="24.44140625" style="2" bestFit="1" customWidth="1"/>
    <col min="17" max="19" width="22.21875" style="2" bestFit="1" customWidth="1"/>
    <col min="20" max="20" width="17.109375" style="2" bestFit="1" customWidth="1"/>
    <col min="21" max="21" width="12.5546875" style="2" customWidth="1"/>
    <col min="22" max="22" width="13.44140625" style="2" bestFit="1" customWidth="1"/>
    <col min="23" max="23" width="14.44140625" style="2" customWidth="1"/>
    <col min="24" max="24" width="13.6640625" style="2" customWidth="1"/>
    <col min="25" max="26" width="11.44140625" style="2"/>
    <col min="27" max="27" width="13.6640625" style="2" customWidth="1"/>
    <col min="28" max="28" width="14.33203125" style="2" customWidth="1"/>
    <col min="29" max="16384" width="11.44140625" style="2"/>
  </cols>
  <sheetData>
    <row r="1" spans="2:28" ht="15" thickBot="1" x14ac:dyDescent="0.35"/>
    <row r="2" spans="2:28" ht="19.2" thickTop="1" thickBot="1" x14ac:dyDescent="0.35">
      <c r="L2" s="14" t="s">
        <v>3</v>
      </c>
      <c r="M2" s="50" t="s">
        <v>6</v>
      </c>
      <c r="N2" s="50" t="s">
        <v>7</v>
      </c>
      <c r="O2" s="50" t="s">
        <v>8</v>
      </c>
      <c r="P2" s="50" t="s">
        <v>24</v>
      </c>
      <c r="Q2" s="50" t="s">
        <v>27</v>
      </c>
      <c r="R2" s="50" t="s">
        <v>9</v>
      </c>
      <c r="S2" s="51" t="s">
        <v>28</v>
      </c>
    </row>
    <row r="3" spans="2:28" ht="15" thickTop="1" x14ac:dyDescent="0.3">
      <c r="L3" s="46" t="s">
        <v>13</v>
      </c>
      <c r="M3" s="38">
        <v>215000</v>
      </c>
      <c r="N3" s="38">
        <v>380000</v>
      </c>
      <c r="O3" s="38">
        <v>580000</v>
      </c>
      <c r="P3" s="38">
        <v>715000</v>
      </c>
      <c r="Q3" s="38">
        <v>1050000</v>
      </c>
      <c r="R3" s="38">
        <v>1875000</v>
      </c>
      <c r="S3" s="39">
        <v>2225000</v>
      </c>
    </row>
    <row r="4" spans="2:28" x14ac:dyDescent="0.3">
      <c r="L4" s="47" t="s">
        <v>22</v>
      </c>
      <c r="M4" s="38">
        <v>16321</v>
      </c>
      <c r="N4" s="38">
        <v>31835</v>
      </c>
      <c r="O4" s="38">
        <v>45329</v>
      </c>
      <c r="P4" s="38">
        <v>59825</v>
      </c>
      <c r="Q4" s="38">
        <v>95400</v>
      </c>
      <c r="R4" s="38">
        <v>138647</v>
      </c>
      <c r="S4" s="39">
        <v>202848</v>
      </c>
    </row>
    <row r="5" spans="2:28" ht="17.399999999999999" customHeight="1" x14ac:dyDescent="0.3">
      <c r="L5" s="47" t="s">
        <v>26</v>
      </c>
      <c r="M5" s="38">
        <v>9660</v>
      </c>
      <c r="N5" s="38">
        <v>9660</v>
      </c>
      <c r="O5" s="38">
        <v>9660</v>
      </c>
      <c r="P5" s="38">
        <v>9660</v>
      </c>
      <c r="Q5" s="38">
        <v>9660</v>
      </c>
      <c r="R5" s="38">
        <v>9660</v>
      </c>
      <c r="S5" s="39">
        <v>9660</v>
      </c>
    </row>
    <row r="6" spans="2:28" ht="15" thickBot="1" x14ac:dyDescent="0.35">
      <c r="B6" s="2" t="s">
        <v>25</v>
      </c>
      <c r="L6" s="47" t="s">
        <v>23</v>
      </c>
      <c r="M6" s="40">
        <v>26875</v>
      </c>
      <c r="N6" s="40">
        <v>47500</v>
      </c>
      <c r="O6" s="40">
        <v>50000</v>
      </c>
      <c r="P6" s="40">
        <v>50000</v>
      </c>
      <c r="Q6" s="40">
        <v>50000</v>
      </c>
      <c r="R6" s="40">
        <v>50000</v>
      </c>
      <c r="S6" s="41">
        <v>50000</v>
      </c>
      <c r="Y6" s="6"/>
      <c r="Z6" s="6"/>
      <c r="AA6" s="6"/>
      <c r="AB6" s="6"/>
    </row>
    <row r="7" spans="2:28" ht="19.2" thickTop="1" thickBot="1" x14ac:dyDescent="0.4">
      <c r="B7" s="52"/>
      <c r="C7" s="113" t="s">
        <v>0</v>
      </c>
      <c r="D7" s="114"/>
      <c r="E7" s="114"/>
      <c r="F7" s="114"/>
      <c r="G7" s="114"/>
      <c r="H7" s="115"/>
      <c r="I7" s="112" t="s">
        <v>21</v>
      </c>
      <c r="L7" s="48" t="s">
        <v>14</v>
      </c>
      <c r="M7" s="42">
        <v>48643</v>
      </c>
      <c r="N7" s="42">
        <v>87301</v>
      </c>
      <c r="O7" s="42">
        <v>142503</v>
      </c>
      <c r="P7" s="42">
        <v>178655</v>
      </c>
      <c r="Q7" s="42">
        <v>268482</v>
      </c>
      <c r="R7" s="42">
        <v>503008</v>
      </c>
      <c r="S7" s="43">
        <v>588748</v>
      </c>
      <c r="Y7" s="7"/>
      <c r="Z7" s="7"/>
      <c r="AA7" s="7"/>
    </row>
    <row r="8" spans="2:28" ht="16.8" thickTop="1" thickBot="1" x14ac:dyDescent="0.35">
      <c r="B8" s="53" t="s">
        <v>4</v>
      </c>
      <c r="C8" s="50" t="s">
        <v>6</v>
      </c>
      <c r="D8" s="50" t="s">
        <v>7</v>
      </c>
      <c r="E8" s="50" t="s">
        <v>8</v>
      </c>
      <c r="F8" s="50" t="s">
        <v>24</v>
      </c>
      <c r="G8" s="50" t="s">
        <v>27</v>
      </c>
      <c r="H8" s="50" t="s">
        <v>9</v>
      </c>
      <c r="I8" s="51" t="s">
        <v>28</v>
      </c>
      <c r="L8" s="49" t="s">
        <v>15</v>
      </c>
      <c r="M8" s="44">
        <v>113501</v>
      </c>
      <c r="N8" s="44">
        <v>203703</v>
      </c>
      <c r="O8" s="44">
        <v>332508</v>
      </c>
      <c r="P8" s="44">
        <v>416861</v>
      </c>
      <c r="Q8" s="44">
        <v>626458</v>
      </c>
      <c r="R8" s="44">
        <v>1173685</v>
      </c>
      <c r="S8" s="45">
        <v>1373744</v>
      </c>
    </row>
    <row r="9" spans="2:28" ht="15" thickTop="1" x14ac:dyDescent="0.3">
      <c r="B9" s="54">
        <v>1</v>
      </c>
      <c r="C9" s="35">
        <v>12556.599358379452</v>
      </c>
      <c r="D9" s="35">
        <v>17906.217484722019</v>
      </c>
      <c r="E9" s="35">
        <v>20419.873298761835</v>
      </c>
      <c r="F9" s="35">
        <v>20910.377977838765</v>
      </c>
      <c r="G9" s="35">
        <v>21892.219209684925</v>
      </c>
      <c r="H9" s="35">
        <v>23017.141162300322</v>
      </c>
      <c r="I9" s="36">
        <v>24955.574727146472</v>
      </c>
    </row>
    <row r="10" spans="2:28" x14ac:dyDescent="0.3">
      <c r="B10" s="55">
        <v>2</v>
      </c>
      <c r="C10" s="8">
        <v>13058.863332714631</v>
      </c>
      <c r="D10" s="8">
        <v>18622.466184110901</v>
      </c>
      <c r="E10" s="8">
        <v>21236.668230712308</v>
      </c>
      <c r="F10" s="8">
        <v>21746.793096952315</v>
      </c>
      <c r="G10" s="8">
        <v>22767.907978072322</v>
      </c>
      <c r="H10" s="8">
        <v>23937.826808792335</v>
      </c>
      <c r="I10" s="37">
        <v>25953.79771623233</v>
      </c>
    </row>
    <row r="11" spans="2:28" ht="15" thickBot="1" x14ac:dyDescent="0.35">
      <c r="B11" s="55">
        <v>3</v>
      </c>
      <c r="C11" s="8">
        <v>13581.217866023217</v>
      </c>
      <c r="D11" s="8">
        <v>19367.364831475337</v>
      </c>
      <c r="E11" s="8">
        <v>22086.134959940802</v>
      </c>
      <c r="F11" s="8">
        <v>22616.66482083041</v>
      </c>
      <c r="G11" s="8">
        <v>23678.624297195216</v>
      </c>
      <c r="H11" s="8">
        <v>24895.339881144031</v>
      </c>
      <c r="I11" s="37">
        <v>26991.949624881625</v>
      </c>
    </row>
    <row r="12" spans="2:28" ht="19.2" thickTop="1" thickBot="1" x14ac:dyDescent="0.35">
      <c r="B12" s="55">
        <v>4</v>
      </c>
      <c r="C12" s="8">
        <v>14124.466580664144</v>
      </c>
      <c r="D12" s="8">
        <v>20142.059424734351</v>
      </c>
      <c r="E12" s="8">
        <v>22969.580358338433</v>
      </c>
      <c r="F12" s="8">
        <v>23521.331413663625</v>
      </c>
      <c r="G12" s="8">
        <v>24625.769269083026</v>
      </c>
      <c r="H12" s="8">
        <v>25891.153476389791</v>
      </c>
      <c r="I12" s="37">
        <v>28071.62760987689</v>
      </c>
      <c r="L12" s="14" t="s">
        <v>5</v>
      </c>
      <c r="M12" s="15" t="s">
        <v>10</v>
      </c>
      <c r="N12" s="25" t="s">
        <v>19</v>
      </c>
      <c r="O12" s="30" t="s">
        <v>11</v>
      </c>
      <c r="P12" s="20" t="s">
        <v>20</v>
      </c>
      <c r="Y12" s="6"/>
      <c r="Z12" s="6"/>
      <c r="AA12" s="6"/>
    </row>
    <row r="13" spans="2:28" ht="15" thickTop="1" x14ac:dyDescent="0.3">
      <c r="B13" s="55">
        <v>5</v>
      </c>
      <c r="C13" s="8">
        <v>14689.445243890712</v>
      </c>
      <c r="D13" s="8">
        <v>20947.741801723729</v>
      </c>
      <c r="E13" s="8">
        <v>23888.363572671973</v>
      </c>
      <c r="F13" s="8">
        <v>24462.184670210176</v>
      </c>
      <c r="G13" s="8">
        <v>25610.800039846348</v>
      </c>
      <c r="H13" s="8">
        <v>26926.799615445387</v>
      </c>
      <c r="I13" s="37">
        <v>29194.492714271968</v>
      </c>
      <c r="L13" s="10" t="s">
        <v>12</v>
      </c>
      <c r="M13" s="19"/>
      <c r="N13" s="26">
        <v>0.10265342585197154</v>
      </c>
      <c r="O13" s="31"/>
      <c r="P13" s="21"/>
      <c r="Y13" s="1"/>
      <c r="Z13" s="1"/>
      <c r="AA13" s="1"/>
    </row>
    <row r="14" spans="2:28" x14ac:dyDescent="0.3">
      <c r="B14" s="55">
        <v>6</v>
      </c>
      <c r="C14" s="8">
        <v>15277.023053646339</v>
      </c>
      <c r="D14" s="8">
        <v>21785.651473792674</v>
      </c>
      <c r="E14" s="8">
        <v>24843.89811557885</v>
      </c>
      <c r="F14" s="8">
        <v>25440.672057018579</v>
      </c>
      <c r="G14" s="8">
        <v>26635.232041440202</v>
      </c>
      <c r="H14" s="8">
        <v>28003.871600063201</v>
      </c>
      <c r="I14" s="37">
        <v>30362.272422842845</v>
      </c>
      <c r="L14" s="11" t="s">
        <v>6</v>
      </c>
      <c r="M14" s="16">
        <v>54.404055232558044</v>
      </c>
      <c r="N14" s="27">
        <v>9.1128265211906451E-2</v>
      </c>
      <c r="O14" s="32">
        <v>17.122470333221479</v>
      </c>
      <c r="P14" s="22">
        <v>7.5287710610173724</v>
      </c>
      <c r="Y14" s="1"/>
      <c r="Z14" s="1"/>
      <c r="AA14" s="1"/>
    </row>
    <row r="15" spans="2:28" x14ac:dyDescent="0.3">
      <c r="B15" s="55">
        <v>7</v>
      </c>
      <c r="C15" s="8">
        <v>15888.103975792194</v>
      </c>
      <c r="D15" s="8">
        <v>22657.077532744381</v>
      </c>
      <c r="E15" s="8">
        <v>25837.654040202007</v>
      </c>
      <c r="F15" s="8">
        <v>26458.298939299322</v>
      </c>
      <c r="G15" s="8">
        <v>27700.641323097811</v>
      </c>
      <c r="H15" s="8">
        <v>29124.02646406573</v>
      </c>
      <c r="I15" s="37">
        <v>31576.763319756559</v>
      </c>
      <c r="L15" s="12" t="s">
        <v>7</v>
      </c>
      <c r="M15" s="17">
        <v>106.11788820251915</v>
      </c>
      <c r="N15" s="28">
        <v>8.9404970614738788E-2</v>
      </c>
      <c r="O15" s="33">
        <v>21.221679024295579</v>
      </c>
      <c r="P15" s="23">
        <v>9.4752761306661171</v>
      </c>
      <c r="Y15" s="1"/>
      <c r="Z15" s="1"/>
      <c r="AA15" s="1"/>
    </row>
    <row r="16" spans="2:28" x14ac:dyDescent="0.3">
      <c r="B16" s="55">
        <v>8</v>
      </c>
      <c r="C16" s="8">
        <v>16523.628134823881</v>
      </c>
      <c r="D16" s="8">
        <v>23563.360634054159</v>
      </c>
      <c r="E16" s="8">
        <v>26871.160201810089</v>
      </c>
      <c r="F16" s="8">
        <v>27516.630896871298</v>
      </c>
      <c r="G16" s="8">
        <v>28808.666976021723</v>
      </c>
      <c r="H16" s="8">
        <v>30288.987522628358</v>
      </c>
      <c r="I16" s="37">
        <v>32839.833852546828</v>
      </c>
      <c r="L16" s="11" t="s">
        <v>8</v>
      </c>
      <c r="M16" s="17">
        <v>151.09558745155039</v>
      </c>
      <c r="N16" s="28">
        <v>8.851878234095896E-2</v>
      </c>
      <c r="O16" s="33">
        <v>28.403702193155549</v>
      </c>
      <c r="P16" s="23">
        <v>13.562718436837073</v>
      </c>
      <c r="R16" s="117"/>
      <c r="Y16" s="1"/>
      <c r="Z16" s="1"/>
      <c r="AA16" s="1"/>
    </row>
    <row r="17" spans="2:27" x14ac:dyDescent="0.3">
      <c r="B17" s="55">
        <v>9</v>
      </c>
      <c r="C17" s="8">
        <v>17184.573260216839</v>
      </c>
      <c r="D17" s="8">
        <v>24505.895059416329</v>
      </c>
      <c r="E17" s="8">
        <v>27946.006609882497</v>
      </c>
      <c r="F17" s="8">
        <v>28617.296132746156</v>
      </c>
      <c r="G17" s="8">
        <v>29961.013655062598</v>
      </c>
      <c r="H17" s="8">
        <v>31500.547023533498</v>
      </c>
      <c r="I17" s="37">
        <v>34153.427206648703</v>
      </c>
      <c r="L17" s="11" t="s">
        <v>24</v>
      </c>
      <c r="M17" s="17">
        <v>199.41617292686638</v>
      </c>
      <c r="N17" s="28">
        <v>8.7963584504489975E-2</v>
      </c>
      <c r="O17" s="33">
        <v>34.19354737431199</v>
      </c>
      <c r="P17" s="23">
        <v>16.604536451604062</v>
      </c>
      <c r="R17" s="117"/>
      <c r="Y17" s="1"/>
      <c r="Z17" s="1"/>
      <c r="AA17" s="1"/>
    </row>
    <row r="18" spans="2:27" ht="15" thickBot="1" x14ac:dyDescent="0.35">
      <c r="B18" s="56">
        <v>10</v>
      </c>
      <c r="C18" s="57">
        <v>17871.956190625511</v>
      </c>
      <c r="D18" s="57">
        <v>25486.130861792983</v>
      </c>
      <c r="E18" s="57">
        <v>29063.846874277795</v>
      </c>
      <c r="F18" s="57">
        <v>29761.987978056</v>
      </c>
      <c r="G18" s="57">
        <v>31159.4542012651</v>
      </c>
      <c r="H18" s="57">
        <v>32760.568904474836</v>
      </c>
      <c r="I18" s="58">
        <v>35519.56429491465</v>
      </c>
      <c r="L18" s="11" t="s">
        <v>27</v>
      </c>
      <c r="M18" s="17">
        <v>317.99878461597308</v>
      </c>
      <c r="N18" s="28">
        <v>8.6959187332746657E-2</v>
      </c>
      <c r="O18" s="33">
        <v>47.962245852877686</v>
      </c>
      <c r="P18" s="23">
        <v>23.834175586222411</v>
      </c>
      <c r="R18" s="117"/>
    </row>
    <row r="19" spans="2:27" ht="16.8" thickTop="1" thickBot="1" x14ac:dyDescent="0.35">
      <c r="B19" s="49" t="s">
        <v>1</v>
      </c>
      <c r="C19" s="83">
        <f t="shared" ref="C19:I19" si="0">AVERAGE(C9:C18)</f>
        <v>15075.58769967769</v>
      </c>
      <c r="D19" s="83">
        <f t="shared" si="0"/>
        <v>21498.396528856691</v>
      </c>
      <c r="E19" s="83">
        <f t="shared" si="0"/>
        <v>24516.318626217657</v>
      </c>
      <c r="F19" s="83">
        <f t="shared" si="0"/>
        <v>25105.223798348667</v>
      </c>
      <c r="G19" s="83">
        <f t="shared" si="0"/>
        <v>26284.032899076927</v>
      </c>
      <c r="H19" s="83">
        <f t="shared" si="0"/>
        <v>27634.626245883748</v>
      </c>
      <c r="I19" s="84">
        <f t="shared" si="0"/>
        <v>29961.930348911887</v>
      </c>
      <c r="L19" s="11" t="s">
        <v>9</v>
      </c>
      <c r="M19" s="99">
        <v>462.15655054697038</v>
      </c>
      <c r="N19" s="100">
        <v>8.6022934868286174E-2</v>
      </c>
      <c r="O19" s="101">
        <v>81.461028838414322</v>
      </c>
      <c r="P19" s="102">
        <v>42.471539652538638</v>
      </c>
    </row>
    <row r="20" spans="2:27" ht="16.8" thickTop="1" thickBot="1" x14ac:dyDescent="0.35">
      <c r="B20" s="103"/>
      <c r="C20" s="104"/>
      <c r="D20" s="104"/>
      <c r="E20" s="104"/>
      <c r="F20" s="104"/>
      <c r="G20" s="104"/>
      <c r="H20" s="104"/>
      <c r="I20" s="104"/>
      <c r="L20" s="13" t="s">
        <v>28</v>
      </c>
      <c r="M20" s="18">
        <v>676.15999308318021</v>
      </c>
      <c r="N20" s="29">
        <v>8.5248056671729619E-2</v>
      </c>
      <c r="O20" s="34">
        <v>89.158435512994345</v>
      </c>
      <c r="P20" s="24">
        <v>45.849662737181468</v>
      </c>
    </row>
    <row r="21" spans="2:27" ht="16.2" thickTop="1" x14ac:dyDescent="0.3">
      <c r="C21" s="104"/>
      <c r="D21" s="104"/>
      <c r="E21" s="104"/>
      <c r="F21" s="104"/>
      <c r="G21" s="104"/>
      <c r="H21" s="104"/>
      <c r="I21" s="104"/>
    </row>
    <row r="22" spans="2:27" ht="19.2" customHeight="1" thickBot="1" x14ac:dyDescent="0.35"/>
    <row r="23" spans="2:27" ht="16.2" customHeight="1" thickTop="1" thickBot="1" x14ac:dyDescent="0.4">
      <c r="B23" s="98" t="s">
        <v>17</v>
      </c>
      <c r="C23" s="72"/>
      <c r="D23" s="90">
        <f>D33</f>
        <v>45570</v>
      </c>
      <c r="E23" s="90">
        <f>E33</f>
        <v>45601</v>
      </c>
      <c r="F23" s="90">
        <f t="shared" ref="F23:O23" si="1">F33</f>
        <v>45631</v>
      </c>
      <c r="G23" s="90">
        <f t="shared" si="1"/>
        <v>45662</v>
      </c>
      <c r="H23" s="90">
        <f t="shared" si="1"/>
        <v>45693</v>
      </c>
      <c r="I23" s="90">
        <f t="shared" si="1"/>
        <v>45721</v>
      </c>
      <c r="J23" s="90">
        <f t="shared" si="1"/>
        <v>45752</v>
      </c>
      <c r="K23" s="90">
        <f t="shared" si="1"/>
        <v>45782</v>
      </c>
      <c r="L23" s="90">
        <f t="shared" si="1"/>
        <v>45813</v>
      </c>
      <c r="M23" s="90">
        <f t="shared" si="1"/>
        <v>45843</v>
      </c>
      <c r="N23" s="90">
        <f t="shared" si="1"/>
        <v>45874</v>
      </c>
      <c r="O23" s="90">
        <f t="shared" si="1"/>
        <v>45905</v>
      </c>
      <c r="P23" s="82" t="s">
        <v>1</v>
      </c>
      <c r="V23" s="5"/>
      <c r="W23" s="5"/>
      <c r="X23" s="4"/>
    </row>
    <row r="24" spans="2:27" ht="18.600000000000001" thickTop="1" x14ac:dyDescent="0.3">
      <c r="B24" s="98"/>
      <c r="C24" s="69" t="s">
        <v>6</v>
      </c>
      <c r="D24" s="111">
        <f t="shared" ref="D24:D30" si="2">$D$34-D35</f>
        <v>55</v>
      </c>
      <c r="E24" s="76">
        <f>E34-E35</f>
        <v>31</v>
      </c>
      <c r="F24" s="76">
        <f t="shared" ref="F24:F30" si="3">$F$34-F35</f>
        <v>28</v>
      </c>
      <c r="G24" s="76">
        <f t="shared" ref="G24:G30" si="4">$G$34-G35</f>
        <v>31</v>
      </c>
      <c r="H24" s="76">
        <f t="shared" ref="H24:H30" si="5">$H$34-H35</f>
        <v>34</v>
      </c>
      <c r="I24" s="76">
        <f t="shared" ref="I24:I30" si="6">$I$34-I35</f>
        <v>44</v>
      </c>
      <c r="J24" s="76">
        <f t="shared" ref="J24:J30" si="7">$J$34-J35</f>
        <v>31</v>
      </c>
      <c r="K24" s="76">
        <f t="shared" ref="K24:K30" si="8">$K$34-K35</f>
        <v>40</v>
      </c>
      <c r="L24" s="76">
        <f t="shared" ref="L24:L30" si="9">$L$34-L35</f>
        <v>37</v>
      </c>
      <c r="M24" s="76">
        <f t="shared" ref="M24:M30" si="10">$M$34-M35</f>
        <v>37</v>
      </c>
      <c r="N24" s="76">
        <f t="shared" ref="N24:N30" si="11">$N$34-N35</f>
        <v>37</v>
      </c>
      <c r="O24" s="80">
        <f t="shared" ref="O24:O30" si="12">$O$34-O35</f>
        <v>57</v>
      </c>
      <c r="P24" s="86">
        <f t="shared" ref="P24:P30" si="13">AVERAGE(D24:O24)</f>
        <v>38.5</v>
      </c>
      <c r="V24" s="5"/>
      <c r="W24" s="5"/>
      <c r="X24" s="4"/>
    </row>
    <row r="25" spans="2:27" ht="15.6" x14ac:dyDescent="0.3">
      <c r="B25" s="5"/>
      <c r="C25" s="69" t="s">
        <v>7</v>
      </c>
      <c r="D25" s="76">
        <f t="shared" si="2"/>
        <v>62</v>
      </c>
      <c r="E25" s="94">
        <f>E34-E36</f>
        <v>34</v>
      </c>
      <c r="F25" s="80">
        <f t="shared" si="3"/>
        <v>32</v>
      </c>
      <c r="G25" s="80">
        <f t="shared" si="4"/>
        <v>39</v>
      </c>
      <c r="H25" s="76">
        <f t="shared" si="5"/>
        <v>37</v>
      </c>
      <c r="I25" s="76">
        <f t="shared" si="6"/>
        <v>48</v>
      </c>
      <c r="J25" s="76">
        <f t="shared" si="7"/>
        <v>34</v>
      </c>
      <c r="K25" s="94">
        <f t="shared" si="8"/>
        <v>45</v>
      </c>
      <c r="L25" s="80">
        <f t="shared" si="9"/>
        <v>45</v>
      </c>
      <c r="M25" s="80">
        <f t="shared" si="10"/>
        <v>45</v>
      </c>
      <c r="N25" s="76">
        <f t="shared" si="11"/>
        <v>52</v>
      </c>
      <c r="O25" s="76">
        <f t="shared" si="12"/>
        <v>61</v>
      </c>
      <c r="P25" s="86">
        <f t="shared" si="13"/>
        <v>44.5</v>
      </c>
      <c r="V25" s="5"/>
      <c r="W25" s="5"/>
      <c r="X25" s="4"/>
    </row>
    <row r="26" spans="2:27" ht="15.6" x14ac:dyDescent="0.3">
      <c r="B26" s="5"/>
      <c r="C26" s="69" t="s">
        <v>8</v>
      </c>
      <c r="D26" s="92">
        <f t="shared" si="2"/>
        <v>66</v>
      </c>
      <c r="E26" s="80">
        <f>E34-E37</f>
        <v>37</v>
      </c>
      <c r="F26" s="80">
        <f t="shared" si="3"/>
        <v>34</v>
      </c>
      <c r="G26" s="80">
        <f t="shared" si="4"/>
        <v>44</v>
      </c>
      <c r="H26" s="76">
        <f t="shared" si="5"/>
        <v>40</v>
      </c>
      <c r="I26" s="76">
        <f t="shared" si="6"/>
        <v>51</v>
      </c>
      <c r="J26" s="92">
        <f t="shared" si="7"/>
        <v>37</v>
      </c>
      <c r="K26" s="80">
        <f t="shared" si="8"/>
        <v>46</v>
      </c>
      <c r="L26" s="80">
        <f t="shared" si="9"/>
        <v>49</v>
      </c>
      <c r="M26" s="80">
        <f t="shared" si="10"/>
        <v>49</v>
      </c>
      <c r="N26" s="76">
        <f t="shared" si="11"/>
        <v>55</v>
      </c>
      <c r="O26" s="76">
        <f t="shared" si="12"/>
        <v>63</v>
      </c>
      <c r="P26" s="86">
        <f t="shared" si="13"/>
        <v>47.583333333333336</v>
      </c>
      <c r="V26" s="5"/>
      <c r="W26" s="5"/>
      <c r="X26" s="4"/>
    </row>
    <row r="27" spans="2:27" ht="15.6" x14ac:dyDescent="0.3">
      <c r="B27" s="5"/>
      <c r="C27" s="69" t="s">
        <v>24</v>
      </c>
      <c r="D27" s="76">
        <f t="shared" si="2"/>
        <v>69</v>
      </c>
      <c r="E27" s="95">
        <f>$E$34-E38</f>
        <v>39</v>
      </c>
      <c r="F27" s="80">
        <f t="shared" si="3"/>
        <v>35</v>
      </c>
      <c r="G27" s="80">
        <f t="shared" si="4"/>
        <v>47</v>
      </c>
      <c r="H27" s="76">
        <f t="shared" si="5"/>
        <v>42</v>
      </c>
      <c r="I27" s="76">
        <f t="shared" si="6"/>
        <v>52</v>
      </c>
      <c r="J27" s="80">
        <f t="shared" si="7"/>
        <v>39</v>
      </c>
      <c r="K27" s="80">
        <f t="shared" si="8"/>
        <v>47</v>
      </c>
      <c r="L27" s="80">
        <f t="shared" si="9"/>
        <v>52</v>
      </c>
      <c r="M27" s="80">
        <f t="shared" si="10"/>
        <v>52</v>
      </c>
      <c r="N27" s="76">
        <f t="shared" si="11"/>
        <v>58</v>
      </c>
      <c r="O27" s="97">
        <f t="shared" si="12"/>
        <v>64</v>
      </c>
      <c r="P27" s="86">
        <f t="shared" si="13"/>
        <v>49.666666666666664</v>
      </c>
      <c r="V27" s="5"/>
      <c r="W27" s="5"/>
      <c r="X27" s="4"/>
    </row>
    <row r="28" spans="2:27" ht="15.6" x14ac:dyDescent="0.3">
      <c r="B28" s="5"/>
      <c r="C28" s="69" t="s">
        <v>27</v>
      </c>
      <c r="D28" s="91">
        <f t="shared" si="2"/>
        <v>72</v>
      </c>
      <c r="E28" s="76">
        <f>$E$34-E39</f>
        <v>45</v>
      </c>
      <c r="F28" s="93">
        <f t="shared" si="3"/>
        <v>39</v>
      </c>
      <c r="G28" s="93">
        <f t="shared" si="4"/>
        <v>52</v>
      </c>
      <c r="H28" s="96">
        <f t="shared" si="5"/>
        <v>49</v>
      </c>
      <c r="I28" s="93">
        <f t="shared" si="6"/>
        <v>55</v>
      </c>
      <c r="J28" s="93">
        <f t="shared" si="7"/>
        <v>45</v>
      </c>
      <c r="K28" s="93">
        <f t="shared" si="8"/>
        <v>48</v>
      </c>
      <c r="L28" s="93">
        <f t="shared" si="9"/>
        <v>55</v>
      </c>
      <c r="M28" s="93">
        <f t="shared" si="10"/>
        <v>55</v>
      </c>
      <c r="N28" s="93">
        <f t="shared" si="11"/>
        <v>62</v>
      </c>
      <c r="O28" s="95">
        <f t="shared" si="12"/>
        <v>65</v>
      </c>
      <c r="P28" s="86">
        <f t="shared" si="13"/>
        <v>53.5</v>
      </c>
      <c r="V28" s="5"/>
      <c r="W28" s="5"/>
      <c r="X28" s="4"/>
    </row>
    <row r="29" spans="2:27" ht="15.6" x14ac:dyDescent="0.3">
      <c r="B29" s="5"/>
      <c r="C29" s="105" t="s">
        <v>9</v>
      </c>
      <c r="D29" s="92">
        <f t="shared" si="2"/>
        <v>74</v>
      </c>
      <c r="E29" s="76">
        <f>$E$34-E40</f>
        <v>51</v>
      </c>
      <c r="F29" s="80">
        <f t="shared" si="3"/>
        <v>44</v>
      </c>
      <c r="G29" s="80">
        <f t="shared" si="4"/>
        <v>58</v>
      </c>
      <c r="H29" s="76">
        <f t="shared" si="5"/>
        <v>54</v>
      </c>
      <c r="I29" s="76">
        <f t="shared" si="6"/>
        <v>60</v>
      </c>
      <c r="J29" s="92">
        <f t="shared" si="7"/>
        <v>51</v>
      </c>
      <c r="K29" s="80">
        <f t="shared" si="8"/>
        <v>49</v>
      </c>
      <c r="L29" s="80">
        <f t="shared" si="9"/>
        <v>57</v>
      </c>
      <c r="M29" s="80">
        <f t="shared" si="10"/>
        <v>57</v>
      </c>
      <c r="N29" s="76">
        <f t="shared" si="11"/>
        <v>67</v>
      </c>
      <c r="O29" s="76">
        <f t="shared" si="12"/>
        <v>66</v>
      </c>
      <c r="P29" s="86">
        <f t="shared" si="13"/>
        <v>57.333333333333336</v>
      </c>
      <c r="V29" s="5"/>
      <c r="W29" s="5"/>
      <c r="X29" s="4"/>
    </row>
    <row r="30" spans="2:27" ht="16.2" thickBot="1" x14ac:dyDescent="0.35">
      <c r="B30" s="5"/>
      <c r="C30" s="70" t="s">
        <v>28</v>
      </c>
      <c r="D30" s="78">
        <f t="shared" si="2"/>
        <v>78</v>
      </c>
      <c r="E30" s="78">
        <f>$E$34-E41</f>
        <v>58</v>
      </c>
      <c r="F30" s="78">
        <f t="shared" si="3"/>
        <v>52</v>
      </c>
      <c r="G30" s="78">
        <f t="shared" si="4"/>
        <v>61</v>
      </c>
      <c r="H30" s="78">
        <f t="shared" si="5"/>
        <v>60</v>
      </c>
      <c r="I30" s="78">
        <f t="shared" si="6"/>
        <v>65</v>
      </c>
      <c r="J30" s="78">
        <f t="shared" si="7"/>
        <v>58</v>
      </c>
      <c r="K30" s="78">
        <f t="shared" si="8"/>
        <v>52</v>
      </c>
      <c r="L30" s="78">
        <f t="shared" si="9"/>
        <v>60</v>
      </c>
      <c r="M30" s="78">
        <f t="shared" si="10"/>
        <v>60</v>
      </c>
      <c r="N30" s="78">
        <f t="shared" si="11"/>
        <v>71</v>
      </c>
      <c r="O30" s="78">
        <f t="shared" si="12"/>
        <v>68</v>
      </c>
      <c r="P30" s="87">
        <f t="shared" si="13"/>
        <v>61.916666666666664</v>
      </c>
    </row>
    <row r="31" spans="2:27" ht="15" thickTop="1" x14ac:dyDescent="0.3">
      <c r="C31" s="5"/>
      <c r="D31" s="5"/>
      <c r="E31" s="5"/>
    </row>
    <row r="32" spans="2:27" ht="15" thickBot="1" x14ac:dyDescent="0.35"/>
    <row r="33" spans="2:24" ht="16.2" customHeight="1" thickTop="1" thickBot="1" x14ac:dyDescent="0.4">
      <c r="B33" s="98" t="s">
        <v>16</v>
      </c>
      <c r="C33" s="67"/>
      <c r="D33" s="89">
        <v>45570</v>
      </c>
      <c r="E33" s="89">
        <v>45601</v>
      </c>
      <c r="F33" s="89">
        <v>45631</v>
      </c>
      <c r="G33" s="89">
        <v>45662</v>
      </c>
      <c r="H33" s="89">
        <v>45693</v>
      </c>
      <c r="I33" s="89">
        <v>45721</v>
      </c>
      <c r="J33" s="89">
        <v>45752</v>
      </c>
      <c r="K33" s="89">
        <v>45782</v>
      </c>
      <c r="L33" s="89">
        <v>45813</v>
      </c>
      <c r="M33" s="89">
        <v>45843</v>
      </c>
      <c r="N33" s="89">
        <v>45874</v>
      </c>
      <c r="O33" s="89">
        <v>45905</v>
      </c>
      <c r="P33" s="82" t="s">
        <v>1</v>
      </c>
      <c r="V33" s="3"/>
      <c r="W33" s="3"/>
      <c r="X33" s="4"/>
    </row>
    <row r="34" spans="2:24" ht="18.600000000000001" thickTop="1" x14ac:dyDescent="0.3">
      <c r="B34" s="98"/>
      <c r="C34" s="68" t="s">
        <v>2</v>
      </c>
      <c r="D34" s="73">
        <v>141.1</v>
      </c>
      <c r="E34" s="74">
        <v>133</v>
      </c>
      <c r="F34" s="73">
        <v>182.8</v>
      </c>
      <c r="G34" s="74">
        <v>202.7</v>
      </c>
      <c r="H34" s="74">
        <v>197.7</v>
      </c>
      <c r="I34" s="74">
        <v>157.5</v>
      </c>
      <c r="J34" s="74">
        <v>133</v>
      </c>
      <c r="K34" s="74">
        <v>106.2</v>
      </c>
      <c r="L34" s="74">
        <v>116.3</v>
      </c>
      <c r="M34" s="74">
        <v>116.3</v>
      </c>
      <c r="N34" s="74">
        <v>126.4</v>
      </c>
      <c r="O34" s="79">
        <v>118</v>
      </c>
      <c r="P34" s="85">
        <v>106.4</v>
      </c>
      <c r="V34" s="3"/>
      <c r="W34" s="3"/>
      <c r="X34" s="4"/>
    </row>
    <row r="35" spans="2:24" ht="15.6" x14ac:dyDescent="0.3">
      <c r="B35" s="5"/>
      <c r="C35" s="71" t="s">
        <v>6</v>
      </c>
      <c r="D35" s="75">
        <v>86.1</v>
      </c>
      <c r="E35" s="76">
        <v>102</v>
      </c>
      <c r="F35" s="75">
        <v>154.80000000000001</v>
      </c>
      <c r="G35" s="76">
        <v>171.7</v>
      </c>
      <c r="H35" s="76">
        <v>163.69999999999999</v>
      </c>
      <c r="I35" s="76">
        <v>113.5</v>
      </c>
      <c r="J35" s="76">
        <v>102</v>
      </c>
      <c r="K35" s="76">
        <v>66.2</v>
      </c>
      <c r="L35" s="76">
        <v>79.3</v>
      </c>
      <c r="M35" s="76">
        <v>79.3</v>
      </c>
      <c r="N35" s="76">
        <v>89.4</v>
      </c>
      <c r="O35" s="80">
        <v>61</v>
      </c>
      <c r="P35" s="85">
        <v>69.400000000000006</v>
      </c>
      <c r="V35" s="3"/>
      <c r="W35" s="3"/>
      <c r="X35" s="4"/>
    </row>
    <row r="36" spans="2:24" ht="15.6" x14ac:dyDescent="0.3">
      <c r="B36" s="5"/>
      <c r="C36" s="69" t="s">
        <v>7</v>
      </c>
      <c r="D36" s="75">
        <v>79.099999999999994</v>
      </c>
      <c r="E36" s="76">
        <v>99</v>
      </c>
      <c r="F36" s="75">
        <v>150.80000000000001</v>
      </c>
      <c r="G36" s="76">
        <v>163.69999999999999</v>
      </c>
      <c r="H36" s="76">
        <v>160.69999999999999</v>
      </c>
      <c r="I36" s="76">
        <v>109.5</v>
      </c>
      <c r="J36" s="76">
        <v>99</v>
      </c>
      <c r="K36" s="76">
        <v>61.2</v>
      </c>
      <c r="L36" s="76">
        <v>71.3</v>
      </c>
      <c r="M36" s="76">
        <v>71.3</v>
      </c>
      <c r="N36" s="76">
        <v>74.400000000000006</v>
      </c>
      <c r="O36" s="80">
        <v>57</v>
      </c>
      <c r="P36" s="85">
        <v>67.400000000000006</v>
      </c>
      <c r="V36" s="3"/>
      <c r="W36" s="3"/>
      <c r="X36" s="4"/>
    </row>
    <row r="37" spans="2:24" ht="15.6" x14ac:dyDescent="0.3">
      <c r="B37" s="5"/>
      <c r="C37" s="69" t="s">
        <v>8</v>
      </c>
      <c r="D37" s="75">
        <v>75.099999999999994</v>
      </c>
      <c r="E37" s="76">
        <v>96</v>
      </c>
      <c r="F37" s="75">
        <v>148.80000000000001</v>
      </c>
      <c r="G37" s="76">
        <v>158.69999999999999</v>
      </c>
      <c r="H37" s="76">
        <v>157.69999999999999</v>
      </c>
      <c r="I37" s="76">
        <v>106.5</v>
      </c>
      <c r="J37" s="76">
        <v>96</v>
      </c>
      <c r="K37" s="76">
        <v>60.2</v>
      </c>
      <c r="L37" s="76">
        <v>67.3</v>
      </c>
      <c r="M37" s="76">
        <v>67.3</v>
      </c>
      <c r="N37" s="76">
        <v>71.400000000000006</v>
      </c>
      <c r="O37" s="80">
        <v>55</v>
      </c>
      <c r="P37" s="85">
        <v>65.400000000000006</v>
      </c>
      <c r="V37" s="3"/>
      <c r="W37" s="3"/>
      <c r="X37" s="4"/>
    </row>
    <row r="38" spans="2:24" ht="15.6" x14ac:dyDescent="0.3">
      <c r="B38" s="5"/>
      <c r="C38" s="69" t="s">
        <v>24</v>
      </c>
      <c r="D38" s="75">
        <v>72.099999999999994</v>
      </c>
      <c r="E38" s="76">
        <v>94</v>
      </c>
      <c r="F38" s="75">
        <v>147.80000000000001</v>
      </c>
      <c r="G38" s="76">
        <v>155.69999999999999</v>
      </c>
      <c r="H38" s="76">
        <v>155.69999999999999</v>
      </c>
      <c r="I38" s="76">
        <v>105.5</v>
      </c>
      <c r="J38" s="76">
        <v>94</v>
      </c>
      <c r="K38" s="76">
        <v>59.2</v>
      </c>
      <c r="L38" s="76">
        <v>64.3</v>
      </c>
      <c r="M38" s="76">
        <v>64.3</v>
      </c>
      <c r="N38" s="76">
        <v>68.400000000000006</v>
      </c>
      <c r="O38" s="80">
        <v>54</v>
      </c>
      <c r="P38" s="85">
        <v>64.400000000000006</v>
      </c>
      <c r="V38" s="3"/>
      <c r="W38" s="3"/>
      <c r="X38" s="4"/>
    </row>
    <row r="39" spans="2:24" ht="15.6" x14ac:dyDescent="0.3">
      <c r="B39" s="5"/>
      <c r="C39" s="69" t="s">
        <v>27</v>
      </c>
      <c r="D39" s="75">
        <v>69.099999999999994</v>
      </c>
      <c r="E39" s="76">
        <v>88</v>
      </c>
      <c r="F39" s="75">
        <v>143.80000000000001</v>
      </c>
      <c r="G39" s="76">
        <v>150.69999999999999</v>
      </c>
      <c r="H39" s="76">
        <v>148.69999999999999</v>
      </c>
      <c r="I39" s="76">
        <v>102.5</v>
      </c>
      <c r="J39" s="76">
        <v>88</v>
      </c>
      <c r="K39" s="76">
        <v>58.2</v>
      </c>
      <c r="L39" s="76">
        <v>61.3</v>
      </c>
      <c r="M39" s="76">
        <v>61.3</v>
      </c>
      <c r="N39" s="76">
        <v>64.400000000000006</v>
      </c>
      <c r="O39" s="80">
        <v>53</v>
      </c>
      <c r="P39" s="85">
        <v>61.400000000000006</v>
      </c>
      <c r="V39" s="3"/>
      <c r="W39" s="3"/>
      <c r="X39" s="4"/>
    </row>
    <row r="40" spans="2:24" ht="15.6" x14ac:dyDescent="0.3">
      <c r="B40" s="5"/>
      <c r="C40" s="105" t="s">
        <v>9</v>
      </c>
      <c r="D40" s="107">
        <v>67.099999999999994</v>
      </c>
      <c r="E40" s="106">
        <v>82</v>
      </c>
      <c r="F40" s="107">
        <v>138.80000000000001</v>
      </c>
      <c r="G40" s="106">
        <v>144.69999999999999</v>
      </c>
      <c r="H40" s="106">
        <v>143.69999999999999</v>
      </c>
      <c r="I40" s="106">
        <v>97.5</v>
      </c>
      <c r="J40" s="106">
        <v>82</v>
      </c>
      <c r="K40" s="106">
        <v>57.2</v>
      </c>
      <c r="L40" s="106">
        <v>59.3</v>
      </c>
      <c r="M40" s="106">
        <v>59.3</v>
      </c>
      <c r="N40" s="106">
        <v>59.400000000000006</v>
      </c>
      <c r="O40" s="94">
        <v>52</v>
      </c>
      <c r="P40" s="85">
        <v>58.400000000000006</v>
      </c>
    </row>
    <row r="41" spans="2:24" ht="16.2" thickBot="1" x14ac:dyDescent="0.35">
      <c r="C41" s="70" t="s">
        <v>28</v>
      </c>
      <c r="D41" s="77">
        <v>63.099999999999994</v>
      </c>
      <c r="E41" s="78">
        <v>75</v>
      </c>
      <c r="F41" s="77">
        <v>130.80000000000001</v>
      </c>
      <c r="G41" s="78">
        <v>141.69999999999999</v>
      </c>
      <c r="H41" s="78">
        <v>137.69999999999999</v>
      </c>
      <c r="I41" s="78">
        <v>92.5</v>
      </c>
      <c r="J41" s="78">
        <v>75</v>
      </c>
      <c r="K41" s="78">
        <v>54.2</v>
      </c>
      <c r="L41" s="78">
        <v>56.3</v>
      </c>
      <c r="M41" s="78">
        <v>56.3</v>
      </c>
      <c r="N41" s="78">
        <v>55.400000000000006</v>
      </c>
      <c r="O41" s="81">
        <v>50</v>
      </c>
      <c r="P41" s="87">
        <v>55.400000000000006</v>
      </c>
    </row>
    <row r="42" spans="2:24" ht="16.2" customHeight="1" thickTop="1" x14ac:dyDescent="0.3"/>
    <row r="43" spans="2:24" ht="15" thickBot="1" x14ac:dyDescent="0.35"/>
    <row r="44" spans="2:24" ht="19.2" thickTop="1" thickBot="1" x14ac:dyDescent="0.4">
      <c r="B44" s="98" t="s">
        <v>18</v>
      </c>
      <c r="C44" s="67"/>
      <c r="D44" s="89">
        <f t="shared" ref="D44:O44" si="14">D33</f>
        <v>45570</v>
      </c>
      <c r="E44" s="89">
        <f t="shared" si="14"/>
        <v>45601</v>
      </c>
      <c r="F44" s="89">
        <f t="shared" si="14"/>
        <v>45631</v>
      </c>
      <c r="G44" s="89">
        <f t="shared" si="14"/>
        <v>45662</v>
      </c>
      <c r="H44" s="89">
        <f t="shared" si="14"/>
        <v>45693</v>
      </c>
      <c r="I44" s="89">
        <f t="shared" si="14"/>
        <v>45721</v>
      </c>
      <c r="J44" s="89">
        <f t="shared" si="14"/>
        <v>45752</v>
      </c>
      <c r="K44" s="89">
        <f t="shared" si="14"/>
        <v>45782</v>
      </c>
      <c r="L44" s="89">
        <f t="shared" si="14"/>
        <v>45813</v>
      </c>
      <c r="M44" s="89">
        <f t="shared" si="14"/>
        <v>45843</v>
      </c>
      <c r="N44" s="89">
        <f t="shared" si="14"/>
        <v>45874</v>
      </c>
      <c r="O44" s="89">
        <f t="shared" si="14"/>
        <v>45905</v>
      </c>
      <c r="P44" s="82" t="s">
        <v>1</v>
      </c>
    </row>
    <row r="45" spans="2:24" ht="18.600000000000001" thickTop="1" x14ac:dyDescent="0.3">
      <c r="B45" s="98"/>
      <c r="C45" s="68" t="s">
        <v>2</v>
      </c>
      <c r="D45" s="64">
        <v>0.46712514193395965</v>
      </c>
      <c r="E45" s="62">
        <v>0.55786366959064293</v>
      </c>
      <c r="F45" s="62">
        <v>0.69273609003317516</v>
      </c>
      <c r="G45" s="62">
        <v>0.71728606022990737</v>
      </c>
      <c r="H45" s="62">
        <v>0.69022911548281407</v>
      </c>
      <c r="I45" s="62">
        <v>0.61081007851169122</v>
      </c>
      <c r="J45" s="62">
        <v>0.55786366959064293</v>
      </c>
      <c r="K45" s="62">
        <v>0.5511974009274444</v>
      </c>
      <c r="L45" s="62">
        <v>0.51672966227190198</v>
      </c>
      <c r="M45" s="62">
        <v>0.51672966227190198</v>
      </c>
      <c r="N45" s="62">
        <v>0.46705181536681617</v>
      </c>
      <c r="O45" s="63">
        <v>0.45695180084745757</v>
      </c>
      <c r="P45" s="88">
        <v>0.55547228706847762</v>
      </c>
    </row>
    <row r="46" spans="2:24" ht="15.6" x14ac:dyDescent="0.3">
      <c r="B46" s="5"/>
      <c r="C46" s="71" t="s">
        <v>6</v>
      </c>
      <c r="D46" s="65">
        <v>0.76571651805227436</v>
      </c>
      <c r="E46" s="9">
        <v>0.72855528322440044</v>
      </c>
      <c r="F46" s="9">
        <v>0.81938366536078766</v>
      </c>
      <c r="G46" s="9">
        <v>0.8477832365779262</v>
      </c>
      <c r="H46" s="9">
        <v>0.83467575522878401</v>
      </c>
      <c r="I46" s="9">
        <v>0.8501681587797828</v>
      </c>
      <c r="J46" s="9">
        <v>0.72855528322440044</v>
      </c>
      <c r="K46" s="9">
        <v>0.88981996962608845</v>
      </c>
      <c r="L46" s="9">
        <v>0.76090444164214766</v>
      </c>
      <c r="M46" s="9">
        <v>0.76090444164214766</v>
      </c>
      <c r="N46" s="9">
        <v>0.66158763019893629</v>
      </c>
      <c r="O46" s="60">
        <v>0.89282274590163935</v>
      </c>
      <c r="P46" s="88">
        <v>0.85325882758514582</v>
      </c>
    </row>
    <row r="47" spans="2:24" ht="15.6" x14ac:dyDescent="0.3">
      <c r="B47" s="5"/>
      <c r="C47" s="69" t="s">
        <v>7</v>
      </c>
      <c r="D47" s="65">
        <v>0.83280444992726754</v>
      </c>
      <c r="E47" s="9">
        <v>0.75106516554433178</v>
      </c>
      <c r="F47" s="9">
        <v>0.84157611020792766</v>
      </c>
      <c r="G47" s="9">
        <v>0.89004337694838775</v>
      </c>
      <c r="H47" s="9">
        <v>0.85043161243962095</v>
      </c>
      <c r="I47" s="9">
        <v>0.88166304561300124</v>
      </c>
      <c r="J47" s="9">
        <v>0.75106516554433178</v>
      </c>
      <c r="K47" s="9">
        <v>0.96243367418651526</v>
      </c>
      <c r="L47" s="9">
        <v>0.84880395823593746</v>
      </c>
      <c r="M47" s="9">
        <v>0.84880395823593746</v>
      </c>
      <c r="N47" s="9">
        <v>0.7982470878136223</v>
      </c>
      <c r="O47" s="60">
        <v>0.95611415692007806</v>
      </c>
      <c r="P47" s="88">
        <v>0.87642534938260663</v>
      </c>
    </row>
    <row r="48" spans="2:24" ht="15.6" x14ac:dyDescent="0.3">
      <c r="B48" s="5"/>
      <c r="C48" s="69" t="s">
        <v>8</v>
      </c>
      <c r="D48" s="65">
        <v>0.87605191286169604</v>
      </c>
      <c r="E48" s="9">
        <v>0.77489908854166623</v>
      </c>
      <c r="F48" s="9">
        <v>0.85307008035611553</v>
      </c>
      <c r="G48" s="9">
        <v>0.91879014472426701</v>
      </c>
      <c r="H48" s="9">
        <v>0.86691479262915916</v>
      </c>
      <c r="I48" s="9">
        <v>0.90739846786814038</v>
      </c>
      <c r="J48" s="9">
        <v>0.77489908854166623</v>
      </c>
      <c r="K48" s="9">
        <v>0.97514389758153219</v>
      </c>
      <c r="L48" s="9">
        <v>0.90104940564636271</v>
      </c>
      <c r="M48" s="9">
        <v>0.90104940564636271</v>
      </c>
      <c r="N48" s="9">
        <v>0.83286459745188768</v>
      </c>
      <c r="O48" s="60">
        <v>0.98651515151515157</v>
      </c>
      <c r="P48" s="88">
        <v>0.8981921631975367</v>
      </c>
    </row>
    <row r="49" spans="2:16" ht="15.6" x14ac:dyDescent="0.3">
      <c r="B49" s="5"/>
      <c r="C49" s="69" t="s">
        <v>24</v>
      </c>
      <c r="D49" s="65">
        <v>0.90825960434282327</v>
      </c>
      <c r="E49" s="9">
        <v>0.79168846040189078</v>
      </c>
      <c r="F49" s="9">
        <v>0.85894849367789006</v>
      </c>
      <c r="G49" s="9">
        <v>0.93694255391882053</v>
      </c>
      <c r="H49" s="9">
        <v>0.87839552367189166</v>
      </c>
      <c r="I49" s="9">
        <v>0.91627904754624667</v>
      </c>
      <c r="J49" s="9">
        <v>0.79168846040189078</v>
      </c>
      <c r="K49" s="9">
        <v>0.98322276409473419</v>
      </c>
      <c r="L49" s="9">
        <v>0.94141448505270964</v>
      </c>
      <c r="M49" s="9">
        <v>0.94141448505270964</v>
      </c>
      <c r="N49" s="9">
        <v>0.86967081682701963</v>
      </c>
      <c r="O49" s="60">
        <v>0.99457883230452671</v>
      </c>
      <c r="P49" s="88">
        <v>0.9092053195752452</v>
      </c>
    </row>
    <row r="50" spans="2:16" ht="15.6" x14ac:dyDescent="0.3">
      <c r="B50" s="5"/>
      <c r="C50" s="69" t="s">
        <v>27</v>
      </c>
      <c r="D50" s="65">
        <v>0.93650846910351637</v>
      </c>
      <c r="E50" s="9">
        <v>0.84711805555555508</v>
      </c>
      <c r="F50" s="9">
        <v>0.88295889601747357</v>
      </c>
      <c r="G50" s="9">
        <v>0.96906617683783036</v>
      </c>
      <c r="H50" s="9">
        <v>0.92074016476125764</v>
      </c>
      <c r="I50" s="9">
        <v>0.94388473642800941</v>
      </c>
      <c r="J50" s="9">
        <v>0.84711805555555508</v>
      </c>
      <c r="K50" s="9">
        <v>0.99109369803790615</v>
      </c>
      <c r="L50" s="9">
        <v>0.96929094163495177</v>
      </c>
      <c r="M50" s="9">
        <v>0.96929094163495177</v>
      </c>
      <c r="N50" s="9">
        <v>0.9242454125759787</v>
      </c>
      <c r="O50" s="60">
        <v>0.99669352725366867</v>
      </c>
      <c r="P50" s="88">
        <v>0.94228748555218123</v>
      </c>
    </row>
    <row r="51" spans="2:16" ht="15.6" x14ac:dyDescent="0.3">
      <c r="B51" s="5"/>
      <c r="C51" s="105" t="s">
        <v>9</v>
      </c>
      <c r="D51" s="109">
        <v>0.95524353797091832</v>
      </c>
      <c r="E51" s="108">
        <v>0.91111153455284521</v>
      </c>
      <c r="F51" s="108">
        <v>0.91486043003006556</v>
      </c>
      <c r="G51" s="108">
        <v>0.99628239925391326</v>
      </c>
      <c r="H51" s="108">
        <v>0.95399409111242783</v>
      </c>
      <c r="I51" s="108">
        <v>0.98648814447201549</v>
      </c>
      <c r="J51" s="108">
        <v>0.91111153455284521</v>
      </c>
      <c r="K51" s="108">
        <v>0.99836688848785149</v>
      </c>
      <c r="L51" s="108">
        <v>0.98305754637437204</v>
      </c>
      <c r="M51" s="108">
        <v>0.98305754637437204</v>
      </c>
      <c r="N51" s="108">
        <v>0.99530248723798465</v>
      </c>
      <c r="O51" s="110">
        <v>0.99727964743589748</v>
      </c>
      <c r="P51" s="88">
        <v>0.97300838212551011</v>
      </c>
    </row>
    <row r="52" spans="2:16" ht="16.2" thickBot="1" x14ac:dyDescent="0.35">
      <c r="C52" s="70" t="s">
        <v>28</v>
      </c>
      <c r="D52" s="66">
        <v>0.97201702366953358</v>
      </c>
      <c r="E52" s="59">
        <v>0.99965231481481487</v>
      </c>
      <c r="F52" s="59">
        <v>0.96481921631976464</v>
      </c>
      <c r="G52" s="59">
        <v>0.99961939695402435</v>
      </c>
      <c r="H52" s="59">
        <v>0.99723346128573709</v>
      </c>
      <c r="I52" s="59">
        <v>0.99996730601569306</v>
      </c>
      <c r="J52" s="59">
        <v>0.99965231481481487</v>
      </c>
      <c r="K52" s="59">
        <v>0.99876936773399738</v>
      </c>
      <c r="L52" s="59">
        <v>0.99738380698638496</v>
      </c>
      <c r="M52" s="59">
        <v>0.99738380698638496</v>
      </c>
      <c r="N52" s="59">
        <v>0.99658216392998544</v>
      </c>
      <c r="O52" s="61">
        <v>0.9975736111111112</v>
      </c>
      <c r="P52" s="116">
        <v>0.99474193063158867</v>
      </c>
    </row>
    <row r="53" spans="2:16" ht="15" thickTop="1" x14ac:dyDescent="0.3"/>
  </sheetData>
  <mergeCells count="1">
    <mergeCell ref="C7: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2025-11-27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Marc-Antoine Desautels</dc:creator>
  <cp:lastModifiedBy>Philippe Zan</cp:lastModifiedBy>
  <dcterms:created xsi:type="dcterms:W3CDTF">2024-08-27T18:12:47Z</dcterms:created>
  <dcterms:modified xsi:type="dcterms:W3CDTF">2025-11-27T15:52:57Z</dcterms:modified>
</cp:coreProperties>
</file>